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HRQ\EvidenceNOW\Task 3 Communications Support\Task 3.2.1 Comms and Material Development\Legacy Resource Center\Category 2\508 and Interstitial Writing\Completed 508 Files\508 Files to AHRQ\"/>
    </mc:Choice>
  </mc:AlternateContent>
  <xr:revisionPtr revIDLastSave="0" documentId="13_ncr:1_{3A877FF3-EA54-4D9E-A99C-0772185DA908}" xr6:coauthVersionLast="34" xr6:coauthVersionMax="34" xr10:uidLastSave="{00000000-0000-0000-0000-000000000000}"/>
  <bookViews>
    <workbookView xWindow="0" yWindow="0" windowWidth="15345" windowHeight="3870" xr2:uid="{00000000-000D-0000-FFFF-FFFF00000000}"/>
  </bookViews>
  <sheets>
    <sheet name="Clinic Dashboard" sheetId="4" r:id="rId1"/>
    <sheet name="Provider Level Entry" sheetId="3" r:id="rId2"/>
  </sheets>
  <calcPr calcId="179021"/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8" i="3"/>
  <c r="J19" i="3"/>
  <c r="J20" i="3"/>
  <c r="J21" i="3"/>
  <c r="J22" i="3"/>
  <c r="J23" i="3"/>
  <c r="J31" i="3"/>
  <c r="J32" i="3"/>
  <c r="J33" i="3"/>
  <c r="J34" i="3"/>
  <c r="J35" i="3"/>
  <c r="J36" i="3"/>
  <c r="I37" i="3"/>
  <c r="H37" i="3"/>
  <c r="F37" i="3"/>
  <c r="E37" i="3"/>
  <c r="G37" i="3" s="1"/>
  <c r="C37" i="3"/>
  <c r="B37" i="3"/>
  <c r="D37" i="3" s="1"/>
  <c r="G36" i="3"/>
  <c r="D36" i="3"/>
  <c r="G35" i="3"/>
  <c r="D35" i="3"/>
  <c r="G34" i="3"/>
  <c r="D34" i="3"/>
  <c r="G33" i="3"/>
  <c r="D33" i="3"/>
  <c r="G32" i="3"/>
  <c r="D32" i="3"/>
  <c r="G31" i="3"/>
  <c r="D31" i="3"/>
  <c r="J30" i="3"/>
  <c r="G30" i="3"/>
  <c r="D30" i="3"/>
  <c r="I24" i="3"/>
  <c r="H24" i="3"/>
  <c r="F24" i="3"/>
  <c r="E24" i="3"/>
  <c r="C24" i="3"/>
  <c r="B24" i="3"/>
  <c r="G23" i="3"/>
  <c r="D23" i="3"/>
  <c r="G22" i="3"/>
  <c r="D22" i="3"/>
  <c r="G21" i="3"/>
  <c r="D21" i="3"/>
  <c r="G20" i="3"/>
  <c r="D20" i="3"/>
  <c r="G19" i="3"/>
  <c r="D19" i="3"/>
  <c r="G18" i="3"/>
  <c r="D18" i="3"/>
  <c r="J17" i="3"/>
  <c r="G17" i="3"/>
  <c r="D17" i="3"/>
  <c r="J37" i="3" l="1"/>
  <c r="G24" i="3"/>
  <c r="J24" i="3"/>
  <c r="D24" i="3"/>
  <c r="J4" i="3"/>
  <c r="G5" i="3"/>
  <c r="G6" i="3"/>
  <c r="G7" i="3"/>
  <c r="G8" i="3"/>
  <c r="G9" i="3"/>
  <c r="G10" i="3"/>
  <c r="G4" i="3"/>
  <c r="D5" i="3"/>
  <c r="D6" i="3"/>
  <c r="D7" i="3"/>
  <c r="D8" i="3"/>
  <c r="D9" i="3"/>
  <c r="D10" i="3"/>
  <c r="D4" i="3"/>
  <c r="C11" i="3"/>
  <c r="D11" i="3" s="1"/>
  <c r="E11" i="3"/>
  <c r="F11" i="3"/>
  <c r="H11" i="3"/>
  <c r="I11" i="3"/>
  <c r="B11" i="3"/>
  <c r="J11" i="3" l="1"/>
  <c r="G11" i="3"/>
  <c r="P44" i="4"/>
  <c r="O10" i="4" l="1"/>
  <c r="U44" i="4"/>
  <c r="Q44" i="4"/>
  <c r="R44" i="4" s="1"/>
  <c r="U43" i="4"/>
  <c r="O43" i="4"/>
  <c r="P28" i="4"/>
  <c r="U28" i="4" s="1"/>
  <c r="U27" i="4"/>
  <c r="O27" i="4"/>
  <c r="P11" i="4"/>
  <c r="U11" i="4" s="1"/>
  <c r="U10" i="4"/>
  <c r="T44" i="4" l="1"/>
  <c r="S44" i="4"/>
  <c r="Q10" i="4"/>
  <c r="R10" i="4" s="1"/>
  <c r="S10" i="4" s="1"/>
  <c r="Q43" i="4"/>
  <c r="R43" i="4" s="1"/>
  <c r="S43" i="4" s="1"/>
  <c r="Q28" i="4"/>
  <c r="R28" i="4" s="1"/>
  <c r="S28" i="4" s="1"/>
  <c r="Q27" i="4"/>
  <c r="R27" i="4" s="1"/>
  <c r="S27" i="4" s="1"/>
  <c r="Q11" i="4"/>
  <c r="R11" i="4" s="1"/>
  <c r="V11" i="4"/>
  <c r="V12" i="4"/>
  <c r="V44" i="4"/>
  <c r="V28" i="4"/>
  <c r="V29" i="4"/>
  <c r="T10" i="4" l="1"/>
  <c r="T43" i="4"/>
  <c r="T28" i="4"/>
  <c r="S11" i="4"/>
  <c r="T11" i="4"/>
  <c r="T27" i="4"/>
</calcChain>
</file>

<file path=xl/sharedStrings.xml><?xml version="1.0" encoding="utf-8"?>
<sst xmlns="http://schemas.openxmlformats.org/spreadsheetml/2006/main" count="113" uniqueCount="43">
  <si>
    <t>Aim Statement</t>
  </si>
  <si>
    <t>Measure:  Controlling High Blood Pressure</t>
  </si>
  <si>
    <t>Percent  of 18-85 years of age with controlled BP (&lt;140/90)</t>
  </si>
  <si>
    <t>Time Period</t>
  </si>
  <si>
    <t>Goal:</t>
  </si>
  <si>
    <t xml:space="preserve"> LCL (95%)</t>
  </si>
  <si>
    <t>UCL (95%)</t>
  </si>
  <si>
    <r>
      <t># pts to goal</t>
    </r>
    <r>
      <rPr>
        <b/>
        <sz val="9"/>
        <rFont val="Calibri"/>
        <family val="2"/>
      </rPr>
      <t>↑</t>
    </r>
  </si>
  <si>
    <t>Pop Average</t>
  </si>
  <si>
    <t>Avg</t>
  </si>
  <si>
    <t>Percent  of 18 yrs+  on aspirin use or other antithrombotic</t>
  </si>
  <si>
    <t>CMS 164  NQF 0068</t>
  </si>
  <si>
    <t>CMS 165  NQF 0018</t>
  </si>
  <si>
    <t>CMS 138b  NQF 0028</t>
  </si>
  <si>
    <t>Num</t>
  </si>
  <si>
    <t>Den</t>
  </si>
  <si>
    <t>Rate</t>
  </si>
  <si>
    <t xml:space="preserve">Measure:  Ischemic Vascular Disease (IVD): </t>
  </si>
  <si>
    <t>Use of Aspirin /Antithrombotic</t>
  </si>
  <si>
    <t xml:space="preserve">Measure:  Tobacco Cessation AND </t>
  </si>
  <si>
    <t>Cessation Counseling</t>
  </si>
  <si>
    <t xml:space="preserve">Percent  of 18 + years of age screened AND counseled </t>
  </si>
  <si>
    <t>for tobacco use</t>
  </si>
  <si>
    <t>Provider Name</t>
  </si>
  <si>
    <t>Controlling High Blood Pressure</t>
  </si>
  <si>
    <t>Dem</t>
  </si>
  <si>
    <t>Aspirin Use</t>
  </si>
  <si>
    <t>Smoking Cessation</t>
  </si>
  <si>
    <t xml:space="preserve">Team: </t>
  </si>
  <si>
    <t>Clinic Name</t>
  </si>
  <si>
    <t>Clinic Rate</t>
  </si>
  <si>
    <t>A</t>
  </si>
  <si>
    <t>b</t>
  </si>
  <si>
    <t>c</t>
  </si>
  <si>
    <t>Q4 2015</t>
  </si>
  <si>
    <t>Q1 2016</t>
  </si>
  <si>
    <t>Q2 2016</t>
  </si>
  <si>
    <t>To adequately control blood pressure (&lt;140/90mmHg) of</t>
  </si>
  <si>
    <t xml:space="preserve"> hypertensive patients  to x by "when"</t>
  </si>
  <si>
    <t>To adequately screen patients for tobacco use and cessation</t>
  </si>
  <si>
    <t xml:space="preserve"> for all patients  to x by "when"</t>
  </si>
  <si>
    <t>To adequately prescribe antithrombotics of IVD patients  to x</t>
  </si>
  <si>
    <t xml:space="preserve"> by "when"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</si>
</sst>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%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0" xfId="0" applyNumberFormat="1"/>
    <xf numFmtId="10" fontId="0" fillId="0" borderId="0" xfId="0" applyNumberFormat="1"/>
    <xf numFmtId="0" fontId="7" fillId="0" borderId="9" xfId="0" applyFont="1" applyFill="1" applyBorder="1" applyAlignment="1" applyProtection="1">
      <alignment horizontal="center" wrapText="1"/>
    </xf>
    <xf numFmtId="0" fontId="6" fillId="0" borderId="9" xfId="0" applyFont="1" applyFill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left" wrapText="1"/>
    </xf>
    <xf numFmtId="0" fontId="0" fillId="0" borderId="9" xfId="0" applyNumberFormat="1" applyBorder="1" applyAlignment="1">
      <alignment horizontal="center"/>
    </xf>
    <xf numFmtId="9" fontId="0" fillId="0" borderId="9" xfId="0" applyNumberFormat="1" applyFill="1" applyBorder="1" applyAlignment="1" applyProtection="1">
      <alignment horizontal="center"/>
    </xf>
    <xf numFmtId="9" fontId="0" fillId="0" borderId="9" xfId="1" applyFont="1" applyFill="1" applyBorder="1" applyAlignment="1">
      <alignment horizontal="center"/>
    </xf>
    <xf numFmtId="0" fontId="0" fillId="0" borderId="9" xfId="0" applyFill="1" applyBorder="1"/>
    <xf numFmtId="164" fontId="0" fillId="0" borderId="9" xfId="1" applyNumberFormat="1" applyFont="1" applyFill="1" applyBorder="1" applyAlignment="1">
      <alignment horizontal="center"/>
    </xf>
    <xf numFmtId="10" fontId="0" fillId="0" borderId="9" xfId="1" applyNumberFormat="1" applyFont="1" applyFill="1" applyBorder="1" applyAlignment="1">
      <alignment horizontal="center"/>
    </xf>
    <xf numFmtId="0" fontId="0" fillId="2" borderId="0" xfId="0" applyFill="1"/>
    <xf numFmtId="0" fontId="3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10" fontId="0" fillId="0" borderId="9" xfId="0" applyNumberFormat="1" applyBorder="1"/>
    <xf numFmtId="165" fontId="0" fillId="0" borderId="9" xfId="0" applyNumberFormat="1" applyBorder="1"/>
    <xf numFmtId="0" fontId="9" fillId="0" borderId="0" xfId="0" applyFont="1"/>
    <xf numFmtId="10" fontId="0" fillId="0" borderId="11" xfId="0" applyNumberFormat="1" applyBorder="1"/>
    <xf numFmtId="165" fontId="0" fillId="0" borderId="11" xfId="0" applyNumberFormat="1" applyBorder="1"/>
    <xf numFmtId="0" fontId="7" fillId="0" borderId="10" xfId="0" applyFont="1" applyFill="1" applyBorder="1" applyAlignment="1" applyProtection="1">
      <alignment horizontal="center" wrapText="1"/>
    </xf>
    <xf numFmtId="0" fontId="3" fillId="0" borderId="9" xfId="0" applyFont="1" applyBorder="1"/>
    <xf numFmtId="0" fontId="0" fillId="0" borderId="9" xfId="0" applyBorder="1"/>
    <xf numFmtId="0" fontId="10" fillId="0" borderId="9" xfId="0" applyFont="1" applyBorder="1" applyAlignment="1">
      <alignment horizontal="right" vertical="center"/>
    </xf>
    <xf numFmtId="0" fontId="7" fillId="4" borderId="9" xfId="0" applyFont="1" applyFill="1" applyBorder="1" applyAlignment="1" applyProtection="1">
      <alignment horizontal="center" wrapText="1"/>
    </xf>
    <xf numFmtId="1" fontId="0" fillId="4" borderId="9" xfId="0" applyNumberFormat="1" applyFill="1" applyBorder="1"/>
    <xf numFmtId="0" fontId="11" fillId="0" borderId="0" xfId="0" applyFont="1"/>
    <xf numFmtId="0" fontId="11" fillId="0" borderId="0" xfId="0" applyFont="1" applyBorder="1"/>
    <xf numFmtId="0" fontId="11" fillId="0" borderId="0" xfId="0" applyNumberFormat="1" applyFont="1" applyBorder="1" applyAlignment="1">
      <alignment horizontal="center"/>
    </xf>
    <xf numFmtId="16" fontId="11" fillId="0" borderId="0" xfId="0" applyNumberFormat="1" applyFont="1" applyBorder="1"/>
    <xf numFmtId="0" fontId="11" fillId="2" borderId="0" xfId="0" applyFont="1" applyFill="1"/>
    <xf numFmtId="16" fontId="11" fillId="0" borderId="0" xfId="0" applyNumberFormat="1" applyFont="1"/>
    <xf numFmtId="0" fontId="12" fillId="0" borderId="0" xfId="0" applyFont="1"/>
    <xf numFmtId="9" fontId="0" fillId="0" borderId="0" xfId="0" applyNumberFormat="1" applyFill="1" applyBorder="1" applyAlignment="1" applyProtection="1">
      <alignment horizontal="center"/>
    </xf>
    <xf numFmtId="9" fontId="0" fillId="0" borderId="0" xfId="1" applyFont="1" applyFill="1" applyBorder="1" applyAlignment="1">
      <alignment horizontal="center"/>
    </xf>
    <xf numFmtId="0" fontId="0" fillId="0" borderId="0" xfId="0" applyFill="1" applyBorder="1"/>
    <xf numFmtId="164" fontId="0" fillId="0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0" fillId="0" borderId="0" xfId="0" applyFont="1" applyFill="1" applyBorder="1" applyAlignment="1">
      <alignment horizontal="right" vertical="center"/>
    </xf>
    <xf numFmtId="1" fontId="0" fillId="0" borderId="0" xfId="0" applyNumberFormat="1" applyFill="1" applyBorder="1"/>
    <xf numFmtId="3" fontId="0" fillId="0" borderId="0" xfId="0" applyNumberFormat="1" applyFill="1" applyBorder="1"/>
    <xf numFmtId="0" fontId="0" fillId="0" borderId="0" xfId="0" applyFill="1"/>
    <xf numFmtId="166" fontId="0" fillId="0" borderId="0" xfId="0" applyNumberFormat="1"/>
    <xf numFmtId="0" fontId="13" fillId="0" borderId="0" xfId="0" applyFont="1"/>
    <xf numFmtId="0" fontId="14" fillId="0" borderId="0" xfId="0" applyFont="1"/>
    <xf numFmtId="0" fontId="0" fillId="0" borderId="1" xfId="0" applyBorder="1"/>
    <xf numFmtId="0" fontId="3" fillId="0" borderId="0" xfId="0" applyFont="1"/>
    <xf numFmtId="0" fontId="3" fillId="0" borderId="12" xfId="0" applyFont="1" applyBorder="1"/>
    <xf numFmtId="0" fontId="3" fillId="0" borderId="0" xfId="0" applyFont="1" applyAlignment="1">
      <alignment horizontal="right"/>
    </xf>
    <xf numFmtId="10" fontId="3" fillId="0" borderId="0" xfId="0" applyNumberFormat="1" applyFont="1"/>
    <xf numFmtId="0" fontId="3" fillId="5" borderId="1" xfId="0" applyFont="1" applyFill="1" applyBorder="1"/>
    <xf numFmtId="0" fontId="3" fillId="5" borderId="2" xfId="0" applyFont="1" applyFill="1" applyBorder="1"/>
    <xf numFmtId="10" fontId="3" fillId="5" borderId="3" xfId="0" applyNumberFormat="1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10" fontId="3" fillId="5" borderId="8" xfId="0" applyNumberFormat="1" applyFont="1" applyFill="1" applyBorder="1"/>
    <xf numFmtId="0" fontId="3" fillId="5" borderId="13" xfId="0" applyFont="1" applyFill="1" applyBorder="1"/>
    <xf numFmtId="0" fontId="3" fillId="5" borderId="14" xfId="0" applyFont="1" applyFill="1" applyBorder="1"/>
    <xf numFmtId="10" fontId="3" fillId="5" borderId="15" xfId="0" applyNumberFormat="1" applyFont="1" applyFill="1" applyBorder="1"/>
    <xf numFmtId="0" fontId="0" fillId="5" borderId="16" xfId="0" applyFill="1" applyBorder="1"/>
    <xf numFmtId="0" fontId="0" fillId="5" borderId="9" xfId="0" applyFill="1" applyBorder="1"/>
    <xf numFmtId="10" fontId="0" fillId="5" borderId="17" xfId="0" applyNumberFormat="1" applyFill="1" applyBorder="1"/>
    <xf numFmtId="0" fontId="0" fillId="5" borderId="18" xfId="0" applyFill="1" applyBorder="1"/>
    <xf numFmtId="0" fontId="0" fillId="5" borderId="19" xfId="0" applyFill="1" applyBorder="1"/>
    <xf numFmtId="0" fontId="3" fillId="6" borderId="1" xfId="0" applyFont="1" applyFill="1" applyBorder="1"/>
    <xf numFmtId="0" fontId="3" fillId="6" borderId="2" xfId="0" applyFont="1" applyFill="1" applyBorder="1"/>
    <xf numFmtId="10" fontId="3" fillId="6" borderId="3" xfId="0" applyNumberFormat="1" applyFont="1" applyFill="1" applyBorder="1"/>
    <xf numFmtId="0" fontId="3" fillId="6" borderId="6" xfId="0" applyFont="1" applyFill="1" applyBorder="1"/>
    <xf numFmtId="0" fontId="3" fillId="6" borderId="7" xfId="0" applyFont="1" applyFill="1" applyBorder="1"/>
    <xf numFmtId="10" fontId="3" fillId="6" borderId="8" xfId="0" applyNumberFormat="1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10" fontId="3" fillId="6" borderId="15" xfId="0" applyNumberFormat="1" applyFont="1" applyFill="1" applyBorder="1"/>
    <xf numFmtId="0" fontId="0" fillId="6" borderId="16" xfId="0" applyFill="1" applyBorder="1"/>
    <xf numFmtId="0" fontId="0" fillId="6" borderId="9" xfId="0" applyFill="1" applyBorder="1"/>
    <xf numFmtId="10" fontId="0" fillId="6" borderId="17" xfId="0" applyNumberFormat="1" applyFill="1" applyBorder="1"/>
    <xf numFmtId="0" fontId="0" fillId="6" borderId="18" xfId="0" applyFill="1" applyBorder="1"/>
    <xf numFmtId="0" fontId="0" fillId="6" borderId="19" xfId="0" applyFill="1" applyBorder="1"/>
    <xf numFmtId="0" fontId="3" fillId="7" borderId="1" xfId="0" applyFont="1" applyFill="1" applyBorder="1"/>
    <xf numFmtId="0" fontId="3" fillId="7" borderId="2" xfId="0" applyFont="1" applyFill="1" applyBorder="1"/>
    <xf numFmtId="10" fontId="3" fillId="7" borderId="3" xfId="0" applyNumberFormat="1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10" fontId="3" fillId="7" borderId="8" xfId="0" applyNumberFormat="1" applyFont="1" applyFill="1" applyBorder="1"/>
    <xf numFmtId="0" fontId="3" fillId="7" borderId="13" xfId="0" applyFont="1" applyFill="1" applyBorder="1"/>
    <xf numFmtId="0" fontId="3" fillId="7" borderId="14" xfId="0" applyFont="1" applyFill="1" applyBorder="1"/>
    <xf numFmtId="10" fontId="3" fillId="7" borderId="15" xfId="0" applyNumberFormat="1" applyFont="1" applyFill="1" applyBorder="1"/>
    <xf numFmtId="0" fontId="0" fillId="7" borderId="16" xfId="0" applyFill="1" applyBorder="1"/>
    <xf numFmtId="0" fontId="0" fillId="7" borderId="9" xfId="0" applyFill="1" applyBorder="1"/>
    <xf numFmtId="10" fontId="0" fillId="7" borderId="17" xfId="0" applyNumberFormat="1" applyFill="1" applyBorder="1"/>
    <xf numFmtId="0" fontId="0" fillId="7" borderId="18" xfId="0" applyFill="1" applyBorder="1"/>
    <xf numFmtId="0" fontId="0" fillId="7" borderId="19" xfId="0" applyFill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10</xdr:col>
      <xdr:colOff>38100</xdr:colOff>
      <xdr:row>16</xdr:row>
      <xdr:rowOff>116773</xdr:rowOff>
    </xdr:to>
    <xdr:pic>
      <xdr:nvPicPr>
        <xdr:cNvPr id="6" name="Picture 5" descr="Controlling High Blood Pressure">
          <a:extLst>
            <a:ext uri="{FF2B5EF4-FFF2-40B4-BE49-F238E27FC236}">
              <a16:creationId xmlns:a16="http://schemas.microsoft.com/office/drawing/2014/main" id="{54CAF2AB-7F52-49A2-870C-58C72EC84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57325"/>
          <a:ext cx="3657600" cy="19550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0</xdr:rowOff>
    </xdr:from>
    <xdr:to>
      <xdr:col>10</xdr:col>
      <xdr:colOff>29223</xdr:colOff>
      <xdr:row>33</xdr:row>
      <xdr:rowOff>170971</xdr:rowOff>
    </xdr:to>
    <xdr:pic>
      <xdr:nvPicPr>
        <xdr:cNvPr id="7" name="Picture 6" descr="IVD: Use of Aspirin /Antithrombotic">
          <a:extLst>
            <a:ext uri="{FF2B5EF4-FFF2-40B4-BE49-F238E27FC236}">
              <a16:creationId xmlns:a16="http://schemas.microsoft.com/office/drawing/2014/main" id="{72E25CCC-7561-4A41-8D71-0260CA39B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743450"/>
          <a:ext cx="3648722" cy="20092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1682</xdr:rowOff>
    </xdr:from>
    <xdr:to>
      <xdr:col>10</xdr:col>
      <xdr:colOff>33130</xdr:colOff>
      <xdr:row>50</xdr:row>
      <xdr:rowOff>12115</xdr:rowOff>
    </xdr:to>
    <xdr:pic>
      <xdr:nvPicPr>
        <xdr:cNvPr id="8" name="Picture 7" descr="Tobacco Cessation AND Cessation Counceling">
          <a:extLst>
            <a:ext uri="{FF2B5EF4-FFF2-40B4-BE49-F238E27FC236}">
              <a16:creationId xmlns:a16="http://schemas.microsoft.com/office/drawing/2014/main" id="{213F70E3-F1AA-452F-998F-3928623AE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903291"/>
          <a:ext cx="3677478" cy="2039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1"/>
  <sheetViews>
    <sheetView tabSelected="1" topLeftCell="A25" zoomScale="115" zoomScaleNormal="115" workbookViewId="0">
      <selection activeCell="X32" sqref="X32"/>
    </sheetView>
  </sheetViews>
  <sheetFormatPr defaultColWidth="8.140625" defaultRowHeight="15" x14ac:dyDescent="0.25"/>
  <cols>
    <col min="1" max="10" width="5.42578125" customWidth="1"/>
    <col min="11" max="11" width="1.7109375" style="44" customWidth="1"/>
    <col min="12" max="12" width="11.7109375" customWidth="1"/>
    <col min="13" max="16" width="7.5703125" customWidth="1"/>
    <col min="17" max="20" width="7.5703125" hidden="1" customWidth="1"/>
    <col min="21" max="21" width="9.140625" customWidth="1"/>
    <col min="22" max="22" width="0" hidden="1" customWidth="1"/>
  </cols>
  <sheetData>
    <row r="1" spans="1:22" ht="23.25" x14ac:dyDescent="0.35">
      <c r="A1" s="62" t="s">
        <v>29</v>
      </c>
    </row>
    <row r="2" spans="1:22" ht="21" x14ac:dyDescent="0.35">
      <c r="A2" s="1" t="s">
        <v>28</v>
      </c>
      <c r="M2" s="35"/>
    </row>
    <row r="3" spans="1:22" x14ac:dyDescent="0.25">
      <c r="L3" s="2"/>
      <c r="M3" s="2"/>
      <c r="N3" s="2"/>
      <c r="O3" s="2"/>
      <c r="P3" s="2"/>
    </row>
    <row r="4" spans="1:22" ht="19.5" thickBot="1" x14ac:dyDescent="0.35">
      <c r="A4" s="3" t="s">
        <v>0</v>
      </c>
      <c r="L4" s="3" t="s">
        <v>1</v>
      </c>
    </row>
    <row r="5" spans="1:22" ht="12" customHeight="1" x14ac:dyDescent="0.25">
      <c r="A5" s="118" t="s">
        <v>37</v>
      </c>
      <c r="B5" s="111"/>
      <c r="C5" s="111"/>
      <c r="D5" s="111"/>
      <c r="E5" s="111"/>
      <c r="F5" s="111"/>
      <c r="G5" s="111"/>
      <c r="H5" s="111"/>
      <c r="I5" s="111"/>
      <c r="J5" s="112"/>
      <c r="L5" s="24"/>
      <c r="M5" s="25"/>
      <c r="N5" s="25"/>
      <c r="O5" s="25"/>
      <c r="P5" s="25"/>
      <c r="Q5" s="25"/>
      <c r="R5" s="25"/>
      <c r="S5" s="26"/>
      <c r="T5" s="4"/>
      <c r="U5" s="5"/>
    </row>
    <row r="6" spans="1:22" ht="12" customHeight="1" x14ac:dyDescent="0.25">
      <c r="A6" s="119" t="s">
        <v>38</v>
      </c>
      <c r="B6" s="113"/>
      <c r="C6" s="113"/>
      <c r="D6" s="113"/>
      <c r="E6" s="113"/>
      <c r="F6" s="113"/>
      <c r="G6" s="113"/>
      <c r="H6" s="113"/>
      <c r="I6" s="113"/>
      <c r="J6" s="114"/>
      <c r="L6" s="27" t="s">
        <v>2</v>
      </c>
      <c r="M6" s="28"/>
      <c r="N6" s="28"/>
      <c r="O6" s="28"/>
      <c r="P6" s="28"/>
      <c r="Q6" s="28"/>
      <c r="R6" s="28"/>
      <c r="S6" s="29"/>
      <c r="T6" s="7"/>
      <c r="U6" s="8"/>
    </row>
    <row r="7" spans="1:22" ht="12" customHeight="1" thickBot="1" x14ac:dyDescent="0.3">
      <c r="A7" s="115"/>
      <c r="B7" s="116"/>
      <c r="C7" s="116"/>
      <c r="D7" s="116"/>
      <c r="E7" s="116"/>
      <c r="F7" s="116"/>
      <c r="G7" s="116"/>
      <c r="H7" s="116"/>
      <c r="I7" s="116"/>
      <c r="J7" s="117"/>
      <c r="L7" s="30" t="s">
        <v>12</v>
      </c>
      <c r="M7" s="31"/>
      <c r="N7" s="31"/>
      <c r="O7" s="31"/>
      <c r="P7" s="31"/>
      <c r="Q7" s="31"/>
      <c r="R7" s="31"/>
      <c r="S7" s="32"/>
      <c r="T7" s="10"/>
      <c r="U7" s="11"/>
    </row>
    <row r="8" spans="1:22" x14ac:dyDescent="0.25">
      <c r="N8" s="12"/>
      <c r="O8" s="12"/>
      <c r="U8" s="13"/>
    </row>
    <row r="9" spans="1:22" ht="24.75" x14ac:dyDescent="0.25">
      <c r="L9" s="39" t="s">
        <v>3</v>
      </c>
      <c r="M9" s="14" t="s">
        <v>14</v>
      </c>
      <c r="N9" s="14" t="s">
        <v>15</v>
      </c>
      <c r="O9" s="14" t="s">
        <v>16</v>
      </c>
      <c r="P9" s="14" t="s">
        <v>4</v>
      </c>
      <c r="Q9" s="15"/>
      <c r="R9" s="15"/>
      <c r="S9" s="14" t="s">
        <v>5</v>
      </c>
      <c r="T9" s="14" t="s">
        <v>6</v>
      </c>
      <c r="U9" s="42" t="s">
        <v>7</v>
      </c>
    </row>
    <row r="10" spans="1:22" x14ac:dyDescent="0.25">
      <c r="K10" s="46"/>
      <c r="L10" s="17">
        <v>2015</v>
      </c>
      <c r="M10" s="40">
        <v>658</v>
      </c>
      <c r="N10" s="40">
        <v>965</v>
      </c>
      <c r="O10" s="18">
        <f>M10/N10</f>
        <v>0.68186528497409327</v>
      </c>
      <c r="P10" s="19">
        <v>0.8</v>
      </c>
      <c r="Q10" s="20">
        <f>SQRT((O10*((1-O10)/N10)))</f>
        <v>1.4993090571744387E-2</v>
      </c>
      <c r="R10" s="21">
        <f>Q10*1.96</f>
        <v>2.9386457520618997E-2</v>
      </c>
      <c r="S10" s="22">
        <f>O10-R10</f>
        <v>0.6524788274534743</v>
      </c>
      <c r="T10" s="22">
        <f>O10+R10</f>
        <v>0.71125174249471224</v>
      </c>
      <c r="U10" s="43">
        <f>(P10*N10)-M10</f>
        <v>114</v>
      </c>
      <c r="V10" s="36" t="s">
        <v>9</v>
      </c>
    </row>
    <row r="11" spans="1:22" x14ac:dyDescent="0.25">
      <c r="F11" s="16"/>
      <c r="G11" s="16"/>
      <c r="H11" s="16"/>
      <c r="I11" s="16"/>
      <c r="K11" s="46"/>
      <c r="L11" s="17"/>
      <c r="M11" s="40"/>
      <c r="N11" s="40"/>
      <c r="O11" s="18"/>
      <c r="P11" s="19">
        <f>P10</f>
        <v>0.8</v>
      </c>
      <c r="Q11" s="20" t="e">
        <f>SQRT((O11*((1-O11)/N11)))</f>
        <v>#DIV/0!</v>
      </c>
      <c r="R11" s="21" t="e">
        <f>Q11*1.96</f>
        <v>#DIV/0!</v>
      </c>
      <c r="S11" s="22" t="e">
        <f>O11-R11</f>
        <v>#DIV/0!</v>
      </c>
      <c r="T11" s="22" t="e">
        <f>O11+R11</f>
        <v>#DIV/0!</v>
      </c>
      <c r="U11" s="43">
        <f>(P11*N11)-M11</f>
        <v>0</v>
      </c>
      <c r="V11" s="37" t="e">
        <f>$M$16/$N$16</f>
        <v>#DIV/0!</v>
      </c>
    </row>
    <row r="12" spans="1:22" x14ac:dyDescent="0.25">
      <c r="M12" s="35"/>
      <c r="V12" s="37" t="e">
        <f>$M$16/$N$16</f>
        <v>#DIV/0!</v>
      </c>
    </row>
    <row r="13" spans="1:22" x14ac:dyDescent="0.25">
      <c r="K13" s="45"/>
      <c r="M13" s="35"/>
      <c r="V13" s="37"/>
    </row>
    <row r="14" spans="1:22" x14ac:dyDescent="0.25">
      <c r="K14" s="47"/>
      <c r="M14" s="35"/>
      <c r="V14" s="37"/>
    </row>
    <row r="15" spans="1:22" x14ac:dyDescent="0.25">
      <c r="M15" s="35"/>
      <c r="V15" s="37"/>
    </row>
    <row r="16" spans="1:22" x14ac:dyDescent="0.25">
      <c r="M16" s="35"/>
    </row>
    <row r="18" spans="1:26" s="23" customFormat="1" ht="6" customHeight="1" x14ac:dyDescent="0.25">
      <c r="K18" s="48"/>
    </row>
    <row r="19" spans="1:26" ht="9.75" customHeight="1" x14ac:dyDescent="0.25"/>
    <row r="20" spans="1:26" ht="18" customHeight="1" x14ac:dyDescent="0.3">
      <c r="L20" s="3" t="s">
        <v>17</v>
      </c>
      <c r="M20" s="63"/>
    </row>
    <row r="21" spans="1:26" ht="19.5" thickBot="1" x14ac:dyDescent="0.35">
      <c r="A21" s="3" t="s">
        <v>0</v>
      </c>
      <c r="M21" s="3" t="s">
        <v>18</v>
      </c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5" customHeight="1" x14ac:dyDescent="0.25">
      <c r="A22" s="118" t="s">
        <v>41</v>
      </c>
      <c r="B22" s="111"/>
      <c r="C22" s="111"/>
      <c r="D22" s="111"/>
      <c r="E22" s="111"/>
      <c r="F22" s="111"/>
      <c r="G22" s="111"/>
      <c r="H22" s="111"/>
      <c r="I22" s="111"/>
      <c r="J22" s="112"/>
      <c r="L22" s="24"/>
      <c r="M22" s="25"/>
      <c r="N22" s="25"/>
      <c r="O22" s="25"/>
      <c r="P22" s="25"/>
      <c r="Q22" s="25"/>
      <c r="R22" s="25"/>
      <c r="S22" s="26"/>
      <c r="T22" s="4"/>
      <c r="U22" s="5"/>
    </row>
    <row r="23" spans="1:26" x14ac:dyDescent="0.25">
      <c r="A23" s="119" t="s">
        <v>42</v>
      </c>
      <c r="B23" s="113"/>
      <c r="C23" s="113"/>
      <c r="D23" s="113"/>
      <c r="E23" s="113"/>
      <c r="F23" s="113"/>
      <c r="G23" s="113"/>
      <c r="H23" s="113"/>
      <c r="I23" s="113"/>
      <c r="J23" s="114"/>
      <c r="L23" s="27" t="s">
        <v>10</v>
      </c>
      <c r="M23" s="28"/>
      <c r="N23" s="28"/>
      <c r="O23" s="28"/>
      <c r="P23" s="28"/>
      <c r="Q23" s="28"/>
      <c r="R23" s="28"/>
      <c r="S23" s="29"/>
      <c r="T23" s="7"/>
      <c r="U23" s="8"/>
    </row>
    <row r="24" spans="1:26" ht="15.75" thickBot="1" x14ac:dyDescent="0.3">
      <c r="A24" s="115"/>
      <c r="B24" s="116"/>
      <c r="C24" s="116"/>
      <c r="D24" s="116"/>
      <c r="E24" s="116"/>
      <c r="F24" s="116"/>
      <c r="G24" s="116"/>
      <c r="H24" s="116"/>
      <c r="I24" s="116"/>
      <c r="J24" s="117"/>
      <c r="L24" s="30" t="s">
        <v>11</v>
      </c>
      <c r="M24" s="31"/>
      <c r="N24" s="31"/>
      <c r="O24" s="31"/>
      <c r="P24" s="31"/>
      <c r="Q24" s="31"/>
      <c r="R24" s="31"/>
      <c r="S24" s="32"/>
      <c r="T24" s="10"/>
      <c r="U24" s="11"/>
    </row>
    <row r="25" spans="1:26" x14ac:dyDescent="0.25">
      <c r="R25" s="38"/>
    </row>
    <row r="26" spans="1:26" ht="24.75" x14ac:dyDescent="0.25">
      <c r="L26" s="39" t="s">
        <v>3</v>
      </c>
      <c r="M26" s="14" t="s">
        <v>14</v>
      </c>
      <c r="N26" s="14" t="s">
        <v>15</v>
      </c>
      <c r="O26" s="14" t="s">
        <v>16</v>
      </c>
      <c r="P26" s="14" t="s">
        <v>4</v>
      </c>
      <c r="Q26" s="15"/>
      <c r="R26" s="15"/>
      <c r="S26" s="14" t="s">
        <v>5</v>
      </c>
      <c r="T26" s="14" t="s">
        <v>6</v>
      </c>
      <c r="U26" s="42" t="s">
        <v>7</v>
      </c>
    </row>
    <row r="27" spans="1:26" x14ac:dyDescent="0.25">
      <c r="K27" s="46"/>
      <c r="L27" s="17">
        <v>2015</v>
      </c>
      <c r="M27" s="61">
        <v>234</v>
      </c>
      <c r="N27" s="61">
        <v>376</v>
      </c>
      <c r="O27" s="18">
        <f>M27/N27</f>
        <v>0.62234042553191493</v>
      </c>
      <c r="P27" s="19">
        <v>0.8</v>
      </c>
      <c r="Q27" s="20">
        <f>SQRT((O27*((1-O27)/N27)))</f>
        <v>2.5001745698660829E-2</v>
      </c>
      <c r="R27" s="21">
        <f>Q27*1.96</f>
        <v>4.9003421569375226E-2</v>
      </c>
      <c r="S27" s="22">
        <f>O27-R27</f>
        <v>0.57333700396253973</v>
      </c>
      <c r="T27" s="22">
        <f>O27+R27</f>
        <v>0.67134384710129014</v>
      </c>
      <c r="U27" s="43">
        <f>(P27*N27)-M27</f>
        <v>66.800000000000011</v>
      </c>
      <c r="V27" s="33" t="s">
        <v>8</v>
      </c>
    </row>
    <row r="28" spans="1:26" x14ac:dyDescent="0.25">
      <c r="F28" s="16"/>
      <c r="G28" s="16"/>
      <c r="H28" s="16"/>
      <c r="I28" s="16"/>
      <c r="K28" s="46"/>
      <c r="L28" s="17"/>
      <c r="M28" s="40"/>
      <c r="N28" s="40"/>
      <c r="O28" s="18"/>
      <c r="P28" s="19">
        <f>P27</f>
        <v>0.8</v>
      </c>
      <c r="Q28" s="20" t="e">
        <f>SQRT((O28*((1-O28)/N28)))</f>
        <v>#DIV/0!</v>
      </c>
      <c r="R28" s="21" t="e">
        <f>Q28*1.96</f>
        <v>#DIV/0!</v>
      </c>
      <c r="S28" s="22" t="e">
        <f>O28-R28</f>
        <v>#DIV/0!</v>
      </c>
      <c r="T28" s="22" t="e">
        <f>O28+R28</f>
        <v>#DIV/0!</v>
      </c>
      <c r="U28" s="43">
        <f>(P28*N28)-M28</f>
        <v>0</v>
      </c>
      <c r="V28" s="34" t="e">
        <f>$M$33/$N$33</f>
        <v>#DIV/0!</v>
      </c>
    </row>
    <row r="29" spans="1:26" x14ac:dyDescent="0.25">
      <c r="V29" s="34" t="e">
        <f t="shared" ref="V29" si="0">$M$33/$N$33</f>
        <v>#DIV/0!</v>
      </c>
    </row>
    <row r="30" spans="1:26" x14ac:dyDescent="0.25">
      <c r="V30" s="34"/>
    </row>
    <row r="31" spans="1:26" x14ac:dyDescent="0.25">
      <c r="K31" s="49"/>
      <c r="V31" s="34"/>
    </row>
    <row r="32" spans="1:26" x14ac:dyDescent="0.25">
      <c r="V32" s="34"/>
    </row>
    <row r="35" spans="1:23" s="23" customFormat="1" ht="5.25" customHeight="1" x14ac:dyDescent="0.25">
      <c r="K35" s="48"/>
    </row>
    <row r="36" spans="1:23" ht="18.75" x14ac:dyDescent="0.3">
      <c r="L36" s="3" t="s">
        <v>19</v>
      </c>
    </row>
    <row r="37" spans="1:23" ht="19.5" thickBot="1" x14ac:dyDescent="0.35">
      <c r="A37" s="3" t="s">
        <v>0</v>
      </c>
      <c r="M37" s="3" t="s">
        <v>20</v>
      </c>
    </row>
    <row r="38" spans="1:23" x14ac:dyDescent="0.25">
      <c r="A38" s="118" t="s">
        <v>39</v>
      </c>
      <c r="B38" s="120"/>
      <c r="C38" s="120"/>
      <c r="D38" s="120"/>
      <c r="E38" s="120"/>
      <c r="F38" s="120"/>
      <c r="G38" s="120"/>
      <c r="H38" s="120"/>
      <c r="I38" s="120"/>
      <c r="J38" s="121"/>
      <c r="L38" s="64" t="s">
        <v>21</v>
      </c>
      <c r="M38" s="4"/>
      <c r="N38" s="4"/>
      <c r="O38" s="4"/>
      <c r="P38" s="4"/>
      <c r="Q38" s="4"/>
      <c r="R38" s="4"/>
      <c r="S38" s="5"/>
      <c r="T38" s="4"/>
      <c r="U38" s="5"/>
      <c r="V38" s="7"/>
      <c r="W38" s="7"/>
    </row>
    <row r="39" spans="1:23" x14ac:dyDescent="0.25">
      <c r="A39" s="119" t="s">
        <v>40</v>
      </c>
      <c r="B39" s="122"/>
      <c r="C39" s="122"/>
      <c r="D39" s="122"/>
      <c r="E39" s="122"/>
      <c r="F39" s="122"/>
      <c r="G39" s="122"/>
      <c r="H39" s="122"/>
      <c r="I39" s="122"/>
      <c r="J39" s="123"/>
      <c r="L39" s="6"/>
      <c r="N39" s="7" t="s">
        <v>22</v>
      </c>
      <c r="O39" s="7"/>
      <c r="P39" s="7"/>
      <c r="Q39" s="7"/>
      <c r="R39" s="7"/>
      <c r="S39" s="7"/>
      <c r="T39" s="7"/>
      <c r="U39" s="8"/>
      <c r="W39" s="7"/>
    </row>
    <row r="40" spans="1:23" ht="15.75" thickBot="1" x14ac:dyDescent="0.3">
      <c r="A40" s="124"/>
      <c r="B40" s="125"/>
      <c r="C40" s="125"/>
      <c r="D40" s="125"/>
      <c r="E40" s="125"/>
      <c r="F40" s="125"/>
      <c r="G40" s="125"/>
      <c r="H40" s="125"/>
      <c r="I40" s="125"/>
      <c r="J40" s="126"/>
      <c r="L40" s="9" t="s">
        <v>13</v>
      </c>
      <c r="M40" s="10"/>
      <c r="N40" s="10"/>
      <c r="O40" s="10"/>
      <c r="P40" s="10"/>
      <c r="Q40" s="10"/>
      <c r="R40" s="10"/>
      <c r="S40" s="11"/>
      <c r="T40" s="10"/>
      <c r="U40" s="11"/>
      <c r="V40" s="10"/>
      <c r="W40" s="7"/>
    </row>
    <row r="41" spans="1:23" x14ac:dyDescent="0.25">
      <c r="N41" s="12"/>
      <c r="O41" s="12"/>
      <c r="U41" s="13"/>
    </row>
    <row r="42" spans="1:23" ht="24.75" x14ac:dyDescent="0.25">
      <c r="L42" s="39" t="s">
        <v>3</v>
      </c>
      <c r="M42" s="14" t="s">
        <v>14</v>
      </c>
      <c r="N42" s="14" t="s">
        <v>15</v>
      </c>
      <c r="O42" s="14" t="s">
        <v>16</v>
      </c>
      <c r="P42" s="14" t="s">
        <v>4</v>
      </c>
      <c r="Q42" s="15"/>
      <c r="R42" s="15"/>
      <c r="S42" s="14" t="s">
        <v>5</v>
      </c>
      <c r="T42" s="14" t="s">
        <v>6</v>
      </c>
      <c r="U42" s="42" t="s">
        <v>7</v>
      </c>
    </row>
    <row r="43" spans="1:23" x14ac:dyDescent="0.25">
      <c r="K43" s="46"/>
      <c r="L43" s="17">
        <v>2015</v>
      </c>
      <c r="M43" s="61">
        <v>421</v>
      </c>
      <c r="N43" s="61">
        <v>499</v>
      </c>
      <c r="O43" s="18">
        <f>M43/N43</f>
        <v>0.84368737474949895</v>
      </c>
      <c r="P43" s="19">
        <v>0.9</v>
      </c>
      <c r="Q43" s="20">
        <f>SQRT((O43*((1-O43)/N43)))</f>
        <v>1.6256892383710548E-2</v>
      </c>
      <c r="R43" s="21">
        <f>Q43*1.96</f>
        <v>3.1863509072072672E-2</v>
      </c>
      <c r="S43" s="22">
        <f>O43-R43</f>
        <v>0.81182386567742626</v>
      </c>
      <c r="T43" s="22">
        <f>O43+R43</f>
        <v>0.87555088382157165</v>
      </c>
      <c r="U43" s="43">
        <f>(P43*N43)-M43</f>
        <v>28.100000000000023</v>
      </c>
      <c r="V43" s="33" t="s">
        <v>8</v>
      </c>
    </row>
    <row r="44" spans="1:23" x14ac:dyDescent="0.25">
      <c r="F44" s="16"/>
      <c r="G44" s="16"/>
      <c r="H44" s="16"/>
      <c r="I44" s="16"/>
      <c r="K44" s="46"/>
      <c r="L44" s="17"/>
      <c r="M44" s="41"/>
      <c r="N44" s="41"/>
      <c r="O44" s="18"/>
      <c r="P44" s="19">
        <f>P43</f>
        <v>0.9</v>
      </c>
      <c r="Q44" s="20" t="e">
        <f>SQRT((O44*((1-O44)/N44)))</f>
        <v>#DIV/0!</v>
      </c>
      <c r="R44" s="21" t="e">
        <f>Q44*1.96</f>
        <v>#DIV/0!</v>
      </c>
      <c r="S44" s="22" t="e">
        <f>O44-R44</f>
        <v>#DIV/0!</v>
      </c>
      <c r="T44" s="22" t="e">
        <f>O44+R44</f>
        <v>#DIV/0!</v>
      </c>
      <c r="U44" s="43">
        <f>(P44*N44)-M44</f>
        <v>0</v>
      </c>
      <c r="V44" s="33" t="e">
        <f>$M$48/$N$48</f>
        <v>#DIV/0!</v>
      </c>
    </row>
    <row r="45" spans="1:23" x14ac:dyDescent="0.25">
      <c r="L45" s="56"/>
      <c r="M45" s="57"/>
      <c r="N45" s="57"/>
      <c r="O45" s="51"/>
      <c r="P45" s="52"/>
      <c r="Q45" s="53"/>
      <c r="R45" s="54"/>
      <c r="S45" s="55"/>
      <c r="T45" s="55"/>
      <c r="U45" s="58"/>
      <c r="V45" s="36"/>
    </row>
    <row r="46" spans="1:23" x14ac:dyDescent="0.25">
      <c r="K46" s="45"/>
      <c r="L46" s="56"/>
      <c r="M46" s="57"/>
      <c r="N46" s="57"/>
      <c r="O46" s="51"/>
      <c r="P46" s="52"/>
      <c r="Q46" s="53"/>
      <c r="R46" s="54"/>
      <c r="S46" s="55"/>
      <c r="T46" s="55"/>
      <c r="U46" s="58"/>
      <c r="V46" s="36"/>
    </row>
    <row r="47" spans="1:23" x14ac:dyDescent="0.25">
      <c r="K47" s="49"/>
      <c r="L47" s="56"/>
      <c r="M47" s="53"/>
      <c r="N47" s="53"/>
      <c r="O47" s="51"/>
      <c r="P47" s="52"/>
      <c r="Q47" s="53"/>
      <c r="R47" s="54"/>
      <c r="S47" s="55"/>
      <c r="T47" s="55"/>
      <c r="U47" s="58"/>
      <c r="V47" s="36"/>
    </row>
    <row r="48" spans="1:23" x14ac:dyDescent="0.25">
      <c r="L48" s="53"/>
      <c r="M48" s="59"/>
      <c r="N48" s="59"/>
      <c r="O48" s="51"/>
      <c r="P48" s="53"/>
      <c r="Q48" s="53"/>
      <c r="R48" s="53"/>
      <c r="S48" s="53"/>
      <c r="T48" s="53"/>
      <c r="U48" s="58"/>
      <c r="V48" s="36"/>
    </row>
    <row r="49" spans="12:21" x14ac:dyDescent="0.25">
      <c r="L49" s="60"/>
      <c r="M49" s="60"/>
      <c r="N49" s="60"/>
      <c r="O49" s="60"/>
      <c r="P49" s="60"/>
      <c r="Q49" s="60"/>
      <c r="R49" s="60"/>
      <c r="S49" s="60"/>
      <c r="T49" s="60"/>
      <c r="U49" s="60"/>
    </row>
    <row r="51" spans="12:21" ht="6.75" customHeight="1" x14ac:dyDescent="0.25"/>
  </sheetData>
  <protectedRanges>
    <protectedRange sqref="R10:T11 R43:T47 R27:T28 M9:N9 P9:T9 P10:P11 P27:P28 R25 M26:N26 P26:T26 M42:N42 P42:T42 P43:P47" name="Range1_1"/>
    <protectedRange sqref="L43:L47 K43:K44 K27:L28 K10:L11" name="Range1_2_1_1"/>
  </protectedRanges>
  <pageMargins left="0.45" right="0.45" top="0.25" bottom="0.2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workbookViewId="0">
      <selection activeCell="M13" sqref="M13"/>
    </sheetView>
  </sheetViews>
  <sheetFormatPr defaultRowHeight="15" x14ac:dyDescent="0.25"/>
  <cols>
    <col min="1" max="1" width="22" customWidth="1"/>
    <col min="2" max="3" width="12.140625" customWidth="1"/>
    <col min="4" max="4" width="12.140625" style="13" customWidth="1"/>
    <col min="7" max="7" width="9.140625" style="13"/>
    <col min="10" max="10" width="9.140625" style="13"/>
  </cols>
  <sheetData>
    <row r="1" spans="1:10" x14ac:dyDescent="0.25">
      <c r="A1" s="65" t="s">
        <v>34</v>
      </c>
      <c r="B1" s="97" t="s">
        <v>24</v>
      </c>
      <c r="C1" s="98"/>
      <c r="D1" s="99"/>
      <c r="E1" s="83" t="s">
        <v>26</v>
      </c>
      <c r="F1" s="84"/>
      <c r="G1" s="85"/>
      <c r="H1" s="69" t="s">
        <v>27</v>
      </c>
      <c r="I1" s="70"/>
      <c r="J1" s="71"/>
    </row>
    <row r="2" spans="1:10" ht="15.75" thickBot="1" x14ac:dyDescent="0.3">
      <c r="A2" s="65"/>
      <c r="B2" s="100" t="s">
        <v>12</v>
      </c>
      <c r="C2" s="101"/>
      <c r="D2" s="102"/>
      <c r="E2" s="86" t="s">
        <v>11</v>
      </c>
      <c r="F2" s="87"/>
      <c r="G2" s="88"/>
      <c r="H2" s="72" t="s">
        <v>13</v>
      </c>
      <c r="I2" s="73"/>
      <c r="J2" s="74"/>
    </row>
    <row r="3" spans="1:10" x14ac:dyDescent="0.25">
      <c r="A3" s="66" t="s">
        <v>23</v>
      </c>
      <c r="B3" s="103" t="s">
        <v>14</v>
      </c>
      <c r="C3" s="104" t="s">
        <v>25</v>
      </c>
      <c r="D3" s="105" t="s">
        <v>16</v>
      </c>
      <c r="E3" s="89" t="s">
        <v>14</v>
      </c>
      <c r="F3" s="90" t="s">
        <v>25</v>
      </c>
      <c r="G3" s="91" t="s">
        <v>16</v>
      </c>
      <c r="H3" s="75" t="s">
        <v>14</v>
      </c>
      <c r="I3" s="76" t="s">
        <v>25</v>
      </c>
      <c r="J3" s="77" t="s">
        <v>16</v>
      </c>
    </row>
    <row r="4" spans="1:10" x14ac:dyDescent="0.25">
      <c r="A4" s="66" t="s">
        <v>31</v>
      </c>
      <c r="B4" s="106">
        <v>118</v>
      </c>
      <c r="C4" s="107">
        <v>119</v>
      </c>
      <c r="D4" s="108">
        <f>B4/C4</f>
        <v>0.99159663865546221</v>
      </c>
      <c r="E4" s="92">
        <v>100</v>
      </c>
      <c r="F4" s="93">
        <v>100</v>
      </c>
      <c r="G4" s="94">
        <f>E4/F4</f>
        <v>1</v>
      </c>
      <c r="H4" s="78">
        <v>9</v>
      </c>
      <c r="I4" s="79">
        <v>15</v>
      </c>
      <c r="J4" s="80">
        <f>H4/I4</f>
        <v>0.6</v>
      </c>
    </row>
    <row r="5" spans="1:10" x14ac:dyDescent="0.25">
      <c r="A5" s="66" t="s">
        <v>32</v>
      </c>
      <c r="B5" s="106"/>
      <c r="C5" s="107"/>
      <c r="D5" s="108" t="e">
        <f t="shared" ref="D5:D10" si="0">B5/C5</f>
        <v>#DIV/0!</v>
      </c>
      <c r="E5" s="92"/>
      <c r="F5" s="93"/>
      <c r="G5" s="94" t="e">
        <f t="shared" ref="G5:G10" si="1">E5/F5</f>
        <v>#DIV/0!</v>
      </c>
      <c r="H5" s="78"/>
      <c r="I5" s="79"/>
      <c r="J5" s="80" t="e">
        <f t="shared" ref="J5:J10" si="2">H5/I5</f>
        <v>#DIV/0!</v>
      </c>
    </row>
    <row r="6" spans="1:10" x14ac:dyDescent="0.25">
      <c r="A6" s="66" t="s">
        <v>33</v>
      </c>
      <c r="B6" s="106"/>
      <c r="C6" s="107"/>
      <c r="D6" s="108" t="e">
        <f t="shared" si="0"/>
        <v>#DIV/0!</v>
      </c>
      <c r="E6" s="92"/>
      <c r="F6" s="93"/>
      <c r="G6" s="94" t="e">
        <f t="shared" si="1"/>
        <v>#DIV/0!</v>
      </c>
      <c r="H6" s="78"/>
      <c r="I6" s="79"/>
      <c r="J6" s="80" t="e">
        <f t="shared" si="2"/>
        <v>#DIV/0!</v>
      </c>
    </row>
    <row r="7" spans="1:10" x14ac:dyDescent="0.25">
      <c r="A7" s="66"/>
      <c r="B7" s="106"/>
      <c r="C7" s="107"/>
      <c r="D7" s="108" t="e">
        <f t="shared" si="0"/>
        <v>#DIV/0!</v>
      </c>
      <c r="E7" s="92"/>
      <c r="F7" s="93"/>
      <c r="G7" s="94" t="e">
        <f t="shared" si="1"/>
        <v>#DIV/0!</v>
      </c>
      <c r="H7" s="78"/>
      <c r="I7" s="79"/>
      <c r="J7" s="80" t="e">
        <f t="shared" si="2"/>
        <v>#DIV/0!</v>
      </c>
    </row>
    <row r="8" spans="1:10" x14ac:dyDescent="0.25">
      <c r="A8" s="66"/>
      <c r="B8" s="106"/>
      <c r="C8" s="107"/>
      <c r="D8" s="108" t="e">
        <f t="shared" si="0"/>
        <v>#DIV/0!</v>
      </c>
      <c r="E8" s="92"/>
      <c r="F8" s="93"/>
      <c r="G8" s="94" t="e">
        <f t="shared" si="1"/>
        <v>#DIV/0!</v>
      </c>
      <c r="H8" s="78"/>
      <c r="I8" s="79"/>
      <c r="J8" s="80" t="e">
        <f t="shared" si="2"/>
        <v>#DIV/0!</v>
      </c>
    </row>
    <row r="9" spans="1:10" x14ac:dyDescent="0.25">
      <c r="A9" s="66"/>
      <c r="B9" s="106"/>
      <c r="C9" s="107"/>
      <c r="D9" s="108" t="e">
        <f t="shared" si="0"/>
        <v>#DIV/0!</v>
      </c>
      <c r="E9" s="92"/>
      <c r="F9" s="93"/>
      <c r="G9" s="94" t="e">
        <f t="shared" si="1"/>
        <v>#DIV/0!</v>
      </c>
      <c r="H9" s="78"/>
      <c r="I9" s="79"/>
      <c r="J9" s="80" t="e">
        <f t="shared" si="2"/>
        <v>#DIV/0!</v>
      </c>
    </row>
    <row r="10" spans="1:10" ht="15.75" thickBot="1" x14ac:dyDescent="0.3">
      <c r="A10" s="66"/>
      <c r="B10" s="109"/>
      <c r="C10" s="110"/>
      <c r="D10" s="108" t="e">
        <f t="shared" si="0"/>
        <v>#DIV/0!</v>
      </c>
      <c r="E10" s="95"/>
      <c r="F10" s="96"/>
      <c r="G10" s="94" t="e">
        <f t="shared" si="1"/>
        <v>#DIV/0!</v>
      </c>
      <c r="H10" s="81"/>
      <c r="I10" s="82"/>
      <c r="J10" s="80" t="e">
        <f t="shared" si="2"/>
        <v>#DIV/0!</v>
      </c>
    </row>
    <row r="11" spans="1:10" s="65" customFormat="1" x14ac:dyDescent="0.25">
      <c r="A11" s="67" t="s">
        <v>30</v>
      </c>
      <c r="B11" s="65">
        <f>SUM(B4:B10)</f>
        <v>118</v>
      </c>
      <c r="C11" s="65">
        <f t="shared" ref="C11:I11" si="3">SUM(C4:C10)</f>
        <v>119</v>
      </c>
      <c r="D11" s="68">
        <f>B11/C11</f>
        <v>0.99159663865546221</v>
      </c>
      <c r="E11" s="65">
        <f t="shared" si="3"/>
        <v>100</v>
      </c>
      <c r="F11" s="65">
        <f t="shared" si="3"/>
        <v>100</v>
      </c>
      <c r="G11" s="68">
        <f>E11/F11</f>
        <v>1</v>
      </c>
      <c r="H11" s="65">
        <f t="shared" si="3"/>
        <v>9</v>
      </c>
      <c r="I11" s="65">
        <f t="shared" si="3"/>
        <v>15</v>
      </c>
      <c r="J11" s="68">
        <f>H11/I11</f>
        <v>0.6</v>
      </c>
    </row>
    <row r="13" spans="1:10" ht="15.75" thickBot="1" x14ac:dyDescent="0.3"/>
    <row r="14" spans="1:10" x14ac:dyDescent="0.25">
      <c r="A14" s="65" t="s">
        <v>35</v>
      </c>
      <c r="B14" s="97" t="s">
        <v>24</v>
      </c>
      <c r="C14" s="98"/>
      <c r="D14" s="99"/>
      <c r="E14" s="83" t="s">
        <v>26</v>
      </c>
      <c r="F14" s="84"/>
      <c r="G14" s="85"/>
      <c r="H14" s="69" t="s">
        <v>27</v>
      </c>
      <c r="I14" s="70"/>
      <c r="J14" s="71"/>
    </row>
    <row r="15" spans="1:10" ht="15.75" thickBot="1" x14ac:dyDescent="0.3">
      <c r="A15" s="65"/>
      <c r="B15" s="100" t="s">
        <v>12</v>
      </c>
      <c r="C15" s="101"/>
      <c r="D15" s="102"/>
      <c r="E15" s="86" t="s">
        <v>11</v>
      </c>
      <c r="F15" s="87"/>
      <c r="G15" s="88"/>
      <c r="H15" s="72" t="s">
        <v>13</v>
      </c>
      <c r="I15" s="73"/>
      <c r="J15" s="74"/>
    </row>
    <row r="16" spans="1:10" x14ac:dyDescent="0.25">
      <c r="A16" s="66" t="s">
        <v>23</v>
      </c>
      <c r="B16" s="103" t="s">
        <v>14</v>
      </c>
      <c r="C16" s="104" t="s">
        <v>25</v>
      </c>
      <c r="D16" s="105" t="s">
        <v>16</v>
      </c>
      <c r="E16" s="89" t="s">
        <v>14</v>
      </c>
      <c r="F16" s="90" t="s">
        <v>25</v>
      </c>
      <c r="G16" s="91" t="s">
        <v>16</v>
      </c>
      <c r="H16" s="75" t="s">
        <v>14</v>
      </c>
      <c r="I16" s="76" t="s">
        <v>25</v>
      </c>
      <c r="J16" s="77" t="s">
        <v>16</v>
      </c>
    </row>
    <row r="17" spans="1:10" x14ac:dyDescent="0.25">
      <c r="A17" s="66" t="s">
        <v>31</v>
      </c>
      <c r="B17" s="106"/>
      <c r="C17" s="107"/>
      <c r="D17" s="108" t="e">
        <f>B17/C17</f>
        <v>#DIV/0!</v>
      </c>
      <c r="E17" s="92"/>
      <c r="F17" s="93"/>
      <c r="G17" s="94" t="e">
        <f>E17/F17</f>
        <v>#DIV/0!</v>
      </c>
      <c r="H17" s="78"/>
      <c r="I17" s="79"/>
      <c r="J17" s="80" t="e">
        <f>H17/I17</f>
        <v>#DIV/0!</v>
      </c>
    </row>
    <row r="18" spans="1:10" x14ac:dyDescent="0.25">
      <c r="A18" s="66" t="s">
        <v>32</v>
      </c>
      <c r="B18" s="106"/>
      <c r="C18" s="107"/>
      <c r="D18" s="108" t="e">
        <f t="shared" ref="D18:D23" si="4">B18/C18</f>
        <v>#DIV/0!</v>
      </c>
      <c r="E18" s="92"/>
      <c r="F18" s="93"/>
      <c r="G18" s="94" t="e">
        <f t="shared" ref="G18:G23" si="5">E18/F18</f>
        <v>#DIV/0!</v>
      </c>
      <c r="H18" s="78"/>
      <c r="I18" s="79"/>
      <c r="J18" s="80" t="e">
        <f t="shared" ref="J18:J23" si="6">H18/I18</f>
        <v>#DIV/0!</v>
      </c>
    </row>
    <row r="19" spans="1:10" x14ac:dyDescent="0.25">
      <c r="A19" s="66" t="s">
        <v>33</v>
      </c>
      <c r="B19" s="106"/>
      <c r="C19" s="107"/>
      <c r="D19" s="108" t="e">
        <f t="shared" si="4"/>
        <v>#DIV/0!</v>
      </c>
      <c r="E19" s="92"/>
      <c r="F19" s="93"/>
      <c r="G19" s="94" t="e">
        <f t="shared" si="5"/>
        <v>#DIV/0!</v>
      </c>
      <c r="H19" s="78"/>
      <c r="I19" s="79"/>
      <c r="J19" s="80" t="e">
        <f t="shared" si="6"/>
        <v>#DIV/0!</v>
      </c>
    </row>
    <row r="20" spans="1:10" x14ac:dyDescent="0.25">
      <c r="A20" s="66"/>
      <c r="B20" s="106"/>
      <c r="C20" s="107"/>
      <c r="D20" s="108" t="e">
        <f t="shared" si="4"/>
        <v>#DIV/0!</v>
      </c>
      <c r="E20" s="92"/>
      <c r="F20" s="93"/>
      <c r="G20" s="94" t="e">
        <f t="shared" si="5"/>
        <v>#DIV/0!</v>
      </c>
      <c r="H20" s="78"/>
      <c r="I20" s="79"/>
      <c r="J20" s="80" t="e">
        <f t="shared" si="6"/>
        <v>#DIV/0!</v>
      </c>
    </row>
    <row r="21" spans="1:10" x14ac:dyDescent="0.25">
      <c r="A21" s="66"/>
      <c r="B21" s="106"/>
      <c r="C21" s="107"/>
      <c r="D21" s="108" t="e">
        <f t="shared" si="4"/>
        <v>#DIV/0!</v>
      </c>
      <c r="E21" s="92"/>
      <c r="F21" s="93"/>
      <c r="G21" s="94" t="e">
        <f t="shared" si="5"/>
        <v>#DIV/0!</v>
      </c>
      <c r="H21" s="78"/>
      <c r="I21" s="79"/>
      <c r="J21" s="80" t="e">
        <f t="shared" si="6"/>
        <v>#DIV/0!</v>
      </c>
    </row>
    <row r="22" spans="1:10" x14ac:dyDescent="0.25">
      <c r="A22" s="66"/>
      <c r="B22" s="106"/>
      <c r="C22" s="107"/>
      <c r="D22" s="108" t="e">
        <f t="shared" si="4"/>
        <v>#DIV/0!</v>
      </c>
      <c r="E22" s="92"/>
      <c r="F22" s="93"/>
      <c r="G22" s="94" t="e">
        <f t="shared" si="5"/>
        <v>#DIV/0!</v>
      </c>
      <c r="H22" s="78"/>
      <c r="I22" s="79"/>
      <c r="J22" s="80" t="e">
        <f t="shared" si="6"/>
        <v>#DIV/0!</v>
      </c>
    </row>
    <row r="23" spans="1:10" ht="15.75" thickBot="1" x14ac:dyDescent="0.3">
      <c r="A23" s="66"/>
      <c r="B23" s="109"/>
      <c r="C23" s="110"/>
      <c r="D23" s="108" t="e">
        <f t="shared" si="4"/>
        <v>#DIV/0!</v>
      </c>
      <c r="E23" s="95"/>
      <c r="F23" s="96"/>
      <c r="G23" s="94" t="e">
        <f t="shared" si="5"/>
        <v>#DIV/0!</v>
      </c>
      <c r="H23" s="81"/>
      <c r="I23" s="82"/>
      <c r="J23" s="80" t="e">
        <f t="shared" si="6"/>
        <v>#DIV/0!</v>
      </c>
    </row>
    <row r="24" spans="1:10" x14ac:dyDescent="0.25">
      <c r="A24" s="67" t="s">
        <v>30</v>
      </c>
      <c r="B24" s="65">
        <f>SUM(B17:B23)</f>
        <v>0</v>
      </c>
      <c r="C24" s="65">
        <f t="shared" ref="C24" si="7">SUM(C17:C23)</f>
        <v>0</v>
      </c>
      <c r="D24" s="68" t="e">
        <f>B24/C24</f>
        <v>#DIV/0!</v>
      </c>
      <c r="E24" s="65">
        <f t="shared" ref="E24" si="8">SUM(E17:E23)</f>
        <v>0</v>
      </c>
      <c r="F24" s="65">
        <f t="shared" ref="F24" si="9">SUM(F17:F23)</f>
        <v>0</v>
      </c>
      <c r="G24" s="68" t="e">
        <f>E24/F24</f>
        <v>#DIV/0!</v>
      </c>
      <c r="H24" s="65">
        <f t="shared" ref="H24" si="10">SUM(H17:H23)</f>
        <v>0</v>
      </c>
      <c r="I24" s="65">
        <f t="shared" ref="I24" si="11">SUM(I17:I23)</f>
        <v>0</v>
      </c>
      <c r="J24" s="68" t="e">
        <f>H24/I24</f>
        <v>#DIV/0!</v>
      </c>
    </row>
    <row r="26" spans="1:10" ht="15.75" thickBot="1" x14ac:dyDescent="0.3"/>
    <row r="27" spans="1:10" x14ac:dyDescent="0.25">
      <c r="A27" s="65" t="s">
        <v>36</v>
      </c>
      <c r="B27" s="97" t="s">
        <v>24</v>
      </c>
      <c r="C27" s="98"/>
      <c r="D27" s="99"/>
      <c r="E27" s="83" t="s">
        <v>26</v>
      </c>
      <c r="F27" s="84"/>
      <c r="G27" s="85"/>
      <c r="H27" s="69" t="s">
        <v>27</v>
      </c>
      <c r="I27" s="70"/>
      <c r="J27" s="71"/>
    </row>
    <row r="28" spans="1:10" ht="15.75" thickBot="1" x14ac:dyDescent="0.3">
      <c r="A28" s="65"/>
      <c r="B28" s="100" t="s">
        <v>12</v>
      </c>
      <c r="C28" s="101"/>
      <c r="D28" s="102"/>
      <c r="E28" s="86" t="s">
        <v>11</v>
      </c>
      <c r="F28" s="87"/>
      <c r="G28" s="88"/>
      <c r="H28" s="72" t="s">
        <v>13</v>
      </c>
      <c r="I28" s="73"/>
      <c r="J28" s="74"/>
    </row>
    <row r="29" spans="1:10" x14ac:dyDescent="0.25">
      <c r="A29" s="66" t="s">
        <v>23</v>
      </c>
      <c r="B29" s="103" t="s">
        <v>14</v>
      </c>
      <c r="C29" s="104" t="s">
        <v>25</v>
      </c>
      <c r="D29" s="105" t="s">
        <v>16</v>
      </c>
      <c r="E29" s="89" t="s">
        <v>14</v>
      </c>
      <c r="F29" s="90" t="s">
        <v>25</v>
      </c>
      <c r="G29" s="91" t="s">
        <v>16</v>
      </c>
      <c r="H29" s="75" t="s">
        <v>14</v>
      </c>
      <c r="I29" s="76" t="s">
        <v>25</v>
      </c>
      <c r="J29" s="77" t="s">
        <v>16</v>
      </c>
    </row>
    <row r="30" spans="1:10" x14ac:dyDescent="0.25">
      <c r="A30" s="66" t="s">
        <v>31</v>
      </c>
      <c r="B30" s="106"/>
      <c r="C30" s="107"/>
      <c r="D30" s="108" t="e">
        <f>B30/C30</f>
        <v>#DIV/0!</v>
      </c>
      <c r="E30" s="92">
        <v>100</v>
      </c>
      <c r="F30" s="93">
        <v>100</v>
      </c>
      <c r="G30" s="94">
        <f>E30/F30</f>
        <v>1</v>
      </c>
      <c r="H30" s="78"/>
      <c r="I30" s="79"/>
      <c r="J30" s="80" t="e">
        <f>H30/I30</f>
        <v>#DIV/0!</v>
      </c>
    </row>
    <row r="31" spans="1:10" x14ac:dyDescent="0.25">
      <c r="A31" s="66" t="s">
        <v>32</v>
      </c>
      <c r="B31" s="106"/>
      <c r="C31" s="107"/>
      <c r="D31" s="108" t="e">
        <f t="shared" ref="D31:D36" si="12">B31/C31</f>
        <v>#DIV/0!</v>
      </c>
      <c r="E31" s="92"/>
      <c r="F31" s="93"/>
      <c r="G31" s="94" t="e">
        <f t="shared" ref="G31:G36" si="13">E31/F31</f>
        <v>#DIV/0!</v>
      </c>
      <c r="H31" s="78"/>
      <c r="I31" s="79"/>
      <c r="J31" s="80" t="e">
        <f t="shared" ref="J31:J36" si="14">H31/I31</f>
        <v>#DIV/0!</v>
      </c>
    </row>
    <row r="32" spans="1:10" x14ac:dyDescent="0.25">
      <c r="A32" s="66" t="s">
        <v>33</v>
      </c>
      <c r="B32" s="106"/>
      <c r="C32" s="107"/>
      <c r="D32" s="108" t="e">
        <f t="shared" si="12"/>
        <v>#DIV/0!</v>
      </c>
      <c r="E32" s="92"/>
      <c r="F32" s="93"/>
      <c r="G32" s="94" t="e">
        <f t="shared" si="13"/>
        <v>#DIV/0!</v>
      </c>
      <c r="H32" s="78"/>
      <c r="I32" s="79"/>
      <c r="J32" s="80" t="e">
        <f t="shared" si="14"/>
        <v>#DIV/0!</v>
      </c>
    </row>
    <row r="33" spans="1:10" x14ac:dyDescent="0.25">
      <c r="A33" s="66"/>
      <c r="B33" s="106"/>
      <c r="C33" s="107"/>
      <c r="D33" s="108" t="e">
        <f t="shared" si="12"/>
        <v>#DIV/0!</v>
      </c>
      <c r="E33" s="92"/>
      <c r="F33" s="93"/>
      <c r="G33" s="94" t="e">
        <f t="shared" si="13"/>
        <v>#DIV/0!</v>
      </c>
      <c r="H33" s="78"/>
      <c r="I33" s="79"/>
      <c r="J33" s="80" t="e">
        <f t="shared" si="14"/>
        <v>#DIV/0!</v>
      </c>
    </row>
    <row r="34" spans="1:10" x14ac:dyDescent="0.25">
      <c r="A34" s="66"/>
      <c r="B34" s="106"/>
      <c r="C34" s="107"/>
      <c r="D34" s="108" t="e">
        <f t="shared" si="12"/>
        <v>#DIV/0!</v>
      </c>
      <c r="E34" s="92"/>
      <c r="F34" s="93"/>
      <c r="G34" s="94" t="e">
        <f t="shared" si="13"/>
        <v>#DIV/0!</v>
      </c>
      <c r="H34" s="78"/>
      <c r="I34" s="79"/>
      <c r="J34" s="80" t="e">
        <f t="shared" si="14"/>
        <v>#DIV/0!</v>
      </c>
    </row>
    <row r="35" spans="1:10" x14ac:dyDescent="0.25">
      <c r="A35" s="66"/>
      <c r="B35" s="106"/>
      <c r="C35" s="107"/>
      <c r="D35" s="108" t="e">
        <f t="shared" si="12"/>
        <v>#DIV/0!</v>
      </c>
      <c r="E35" s="92"/>
      <c r="F35" s="93"/>
      <c r="G35" s="94" t="e">
        <f t="shared" si="13"/>
        <v>#DIV/0!</v>
      </c>
      <c r="H35" s="78"/>
      <c r="I35" s="79"/>
      <c r="J35" s="80" t="e">
        <f t="shared" si="14"/>
        <v>#DIV/0!</v>
      </c>
    </row>
    <row r="36" spans="1:10" ht="15.75" thickBot="1" x14ac:dyDescent="0.3">
      <c r="A36" s="66"/>
      <c r="B36" s="109"/>
      <c r="C36" s="110"/>
      <c r="D36" s="108" t="e">
        <f t="shared" si="12"/>
        <v>#DIV/0!</v>
      </c>
      <c r="E36" s="95"/>
      <c r="F36" s="96"/>
      <c r="G36" s="94" t="e">
        <f t="shared" si="13"/>
        <v>#DIV/0!</v>
      </c>
      <c r="H36" s="81"/>
      <c r="I36" s="82"/>
      <c r="J36" s="80" t="e">
        <f t="shared" si="14"/>
        <v>#DIV/0!</v>
      </c>
    </row>
    <row r="37" spans="1:10" x14ac:dyDescent="0.25">
      <c r="A37" s="67" t="s">
        <v>30</v>
      </c>
      <c r="B37" s="65">
        <f>SUM(B30:B36)</f>
        <v>0</v>
      </c>
      <c r="C37" s="65">
        <f t="shared" ref="C37" si="15">SUM(C30:C36)</f>
        <v>0</v>
      </c>
      <c r="D37" s="68" t="e">
        <f>B37/C37</f>
        <v>#DIV/0!</v>
      </c>
      <c r="E37" s="65">
        <f t="shared" ref="E37" si="16">SUM(E30:E36)</f>
        <v>100</v>
      </c>
      <c r="F37" s="65">
        <f t="shared" ref="F37" si="17">SUM(F30:F36)</f>
        <v>100</v>
      </c>
      <c r="G37" s="68">
        <f>E37/F37</f>
        <v>1</v>
      </c>
      <c r="H37" s="65">
        <f t="shared" ref="H37" si="18">SUM(H30:H36)</f>
        <v>0</v>
      </c>
      <c r="I37" s="65">
        <f t="shared" ref="I37" si="19">SUM(I30:I36)</f>
        <v>0</v>
      </c>
      <c r="J37" s="68" t="e">
        <f>H37/I37</f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Clinic Dashboard</vt:lpstr>
      <vt:lpstr>Provider Level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 Dashboard</dc:title>
  <dc:subject>Heart Health Data</dc:subject>
  <dc:creator>Qualis Health; Agency for Health Care Research and Quality (AHRQ)</dc:creator>
  <cp:keywords>abcs, heart health, data, ehr, emr</cp:keywords>
  <cp:lastModifiedBy>Janae A. David</cp:lastModifiedBy>
  <cp:lastPrinted>2016-03-31T17:04:55Z</cp:lastPrinted>
  <dcterms:created xsi:type="dcterms:W3CDTF">2016-03-03T19:05:17Z</dcterms:created>
  <dcterms:modified xsi:type="dcterms:W3CDTF">2018-08-24T20:56:16Z</dcterms:modified>
</cp:coreProperties>
</file>